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ngnamlamphun\ITA\OIT\pm\สถิติ\"/>
    </mc:Choice>
  </mc:AlternateContent>
  <xr:revisionPtr revIDLastSave="0" documentId="8_{2CBBAF03-867E-4664-B078-98696D88E0CB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สภาพทั่วไป" sheetId="6" r:id="rId1"/>
    <sheet name="ความพึงพอใจ" sheetId="4" r:id="rId2"/>
  </sheets>
  <calcPr calcId="191029"/>
</workbook>
</file>

<file path=xl/calcChain.xml><?xml version="1.0" encoding="utf-8"?>
<calcChain xmlns="http://schemas.openxmlformats.org/spreadsheetml/2006/main">
  <c r="C14" i="6" l="1"/>
  <c r="O14" i="6" s="1"/>
  <c r="D14" i="6"/>
  <c r="E14" i="6"/>
  <c r="F14" i="6"/>
  <c r="G14" i="6"/>
  <c r="C15" i="6"/>
  <c r="D15" i="6"/>
  <c r="O15" i="6" s="1"/>
  <c r="E15" i="6"/>
  <c r="F15" i="6"/>
  <c r="G15" i="6"/>
  <c r="C16" i="6"/>
  <c r="D16" i="6"/>
  <c r="E16" i="6"/>
  <c r="F16" i="6"/>
  <c r="G16" i="6"/>
  <c r="C17" i="6"/>
  <c r="D17" i="6"/>
  <c r="O17" i="6" s="1"/>
  <c r="E17" i="6"/>
  <c r="F17" i="6"/>
  <c r="G17" i="6"/>
  <c r="C18" i="6"/>
  <c r="D18" i="6"/>
  <c r="E18" i="6"/>
  <c r="O18" i="6" s="1"/>
  <c r="F18" i="6"/>
  <c r="G18" i="6"/>
  <c r="C19" i="6"/>
  <c r="D19" i="6"/>
  <c r="E19" i="6"/>
  <c r="F19" i="6"/>
  <c r="O19" i="6" s="1"/>
  <c r="G19" i="6"/>
  <c r="C20" i="6"/>
  <c r="D20" i="6"/>
  <c r="E20" i="6"/>
  <c r="F20" i="6"/>
  <c r="G20" i="6"/>
  <c r="O20" i="6" s="1"/>
  <c r="J16" i="6" l="1"/>
  <c r="J14" i="6"/>
  <c r="O16" i="6"/>
  <c r="Q11" i="4"/>
  <c r="O11" i="4"/>
  <c r="Q14" i="4" l="1"/>
  <c r="Q13" i="4"/>
  <c r="Q12" i="4"/>
  <c r="O14" i="4"/>
  <c r="O13" i="4"/>
  <c r="O12" i="4"/>
  <c r="R11" i="4" l="1"/>
  <c r="S11" i="4" s="1"/>
  <c r="C11" i="4"/>
  <c r="D11" i="4"/>
  <c r="E11" i="4"/>
  <c r="F11" i="4"/>
  <c r="G11" i="4"/>
  <c r="C12" i="4"/>
  <c r="D12" i="4"/>
  <c r="E12" i="4"/>
  <c r="F12" i="4"/>
  <c r="G12" i="4"/>
  <c r="C13" i="4"/>
  <c r="D13" i="4"/>
  <c r="E13" i="4"/>
  <c r="F13" i="4"/>
  <c r="G13" i="4"/>
  <c r="C14" i="4"/>
  <c r="M14" i="4" s="1"/>
  <c r="D14" i="4"/>
  <c r="E14" i="4"/>
  <c r="F14" i="4"/>
  <c r="G14" i="4"/>
  <c r="M13" i="4" l="1"/>
  <c r="M11" i="4"/>
  <c r="J11" i="4"/>
  <c r="M12" i="4"/>
  <c r="J13" i="4"/>
  <c r="J12" i="4"/>
  <c r="J14" i="4" l="1"/>
</calcChain>
</file>

<file path=xl/sharedStrings.xml><?xml version="1.0" encoding="utf-8"?>
<sst xmlns="http://schemas.openxmlformats.org/spreadsheetml/2006/main" count="46" uniqueCount="32">
  <si>
    <t>ข้อ 1</t>
  </si>
  <si>
    <t>ข้อ 2</t>
  </si>
  <si>
    <t>ข้อ 3</t>
  </si>
  <si>
    <t xml:space="preserve">                              ผู้ตอบคนที่</t>
  </si>
  <si>
    <t>คะแนน</t>
  </si>
  <si>
    <t>รวมชุด</t>
  </si>
  <si>
    <t>ข้อ 4</t>
  </si>
  <si>
    <t xml:space="preserve"> </t>
  </si>
  <si>
    <t>สภาพทั่วไป</t>
  </si>
  <si>
    <t>เพศ</t>
  </si>
  <si>
    <t>อายุ</t>
  </si>
  <si>
    <t>ข้อ 1 ชาย</t>
  </si>
  <si>
    <t>ข้อ 2 หญิง</t>
  </si>
  <si>
    <t>ข้อ 1 20-30 ปี</t>
  </si>
  <si>
    <t>ข้อ 2 31-40 ปี</t>
  </si>
  <si>
    <t>ข้อ 3 41-50 ปี</t>
  </si>
  <si>
    <t>ข้อ 4 51-60 ปี</t>
  </si>
  <si>
    <t>รวมจำนวนคน</t>
  </si>
  <si>
    <t>ร้อยละ</t>
  </si>
  <si>
    <t>S.D.</t>
  </si>
  <si>
    <t>รวมด้าน</t>
  </si>
  <si>
    <t>คะแนนแต่ละด้าน</t>
  </si>
  <si>
    <t>1.ความครบถ้วน ถูกต้อง ของเจ้าหน้าที่ในการให้คำแนะนำปรึกษา</t>
  </si>
  <si>
    <t>2.ความเพียงพอของสิ่งอำนวยความสะดวก</t>
  </si>
  <si>
    <t>3.ความรวดเร็วในการให้บริการ</t>
  </si>
  <si>
    <t>4.ความพร้อม/ไม่เลือกปฏิบัติ/ความเต็มใจในการให้บริการ</t>
  </si>
  <si>
    <t>ข้อ 5</t>
  </si>
  <si>
    <t>ส่วนที่ 2 ความพึงพอใจในการให้บริการ</t>
  </si>
  <si>
    <t>หัวข้อ/ประเด็น</t>
  </si>
  <si>
    <t>ข้อ 5 61 ปีขึ้นไป</t>
  </si>
  <si>
    <t>ผลการวิเคราะห์ข้อมูลทั่วไปของผู้ตอบแบบประเมินความพึงพอใจของผู้รับบริการ งานด้านสวัสดิการสังคม</t>
  </si>
  <si>
    <t>ผลการวิเคราะห์ความพึงพอใจของผู้ตอบแบบประเมินความพึงพอใจของผู้รับบริการ งานด้านสวัสดิการสังคม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</si>
</sst>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rgb="FF0070C0"/>
      <name val="TH SarabunPSK"/>
      <family val="2"/>
    </font>
    <font>
      <sz val="11"/>
      <color rgb="FF0070C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7030A0"/>
      <name val="TH SarabunPSK"/>
      <family val="2"/>
    </font>
    <font>
      <sz val="8"/>
      <name val="Calibri"/>
      <family val="2"/>
      <charset val="222"/>
      <scheme val="minor"/>
    </font>
    <font>
      <b/>
      <sz val="14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28"/>
      <color theme="1"/>
      <name val="TH SarabunPSK"/>
      <family val="2"/>
    </font>
    <font>
      <b/>
      <sz val="2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2" fontId="2" fillId="0" borderId="0" xfId="0" applyNumberFormat="1" applyFont="1" applyBorder="1" applyAlignment="1"/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A336-CC87-42DB-A2E7-35D41E27F708}">
  <sheetPr>
    <pageSetUpPr fitToPage="1"/>
  </sheetPr>
  <dimension ref="A1:EV20"/>
  <sheetViews>
    <sheetView zoomScale="57" zoomScaleNormal="57" workbookViewId="0">
      <selection activeCell="M11" sqref="M11"/>
    </sheetView>
  </sheetViews>
  <sheetFormatPr defaultColWidth="4.7109375" defaultRowHeight="17.25"/>
  <cols>
    <col min="1" max="1" width="22.42578125" style="33" customWidth="1"/>
    <col min="2" max="2" width="19.28515625" style="41" customWidth="1"/>
    <col min="3" max="10" width="4.7109375" style="33"/>
    <col min="11" max="11" width="4.42578125" style="33" customWidth="1"/>
    <col min="12" max="16384" width="4.7109375" style="33"/>
  </cols>
  <sheetData>
    <row r="1" spans="1:152" ht="36" customHeight="1" thickBo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152" s="26" customFormat="1" ht="30" customHeight="1" thickBot="1">
      <c r="A2" s="66" t="s">
        <v>8</v>
      </c>
      <c r="B2" s="67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152" s="35" customFormat="1" ht="24">
      <c r="A3" s="68" t="s">
        <v>3</v>
      </c>
      <c r="B3" s="69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25">
        <v>37</v>
      </c>
      <c r="AN3" s="25">
        <v>38</v>
      </c>
      <c r="AO3" s="25">
        <v>39</v>
      </c>
      <c r="AP3" s="25">
        <v>40</v>
      </c>
      <c r="AQ3" s="25">
        <v>41</v>
      </c>
      <c r="AR3" s="25">
        <v>42</v>
      </c>
      <c r="AS3" s="25">
        <v>43</v>
      </c>
      <c r="AT3" s="25">
        <v>44</v>
      </c>
      <c r="AU3" s="25">
        <v>45</v>
      </c>
      <c r="AV3" s="25">
        <v>46</v>
      </c>
      <c r="AW3" s="25">
        <v>47</v>
      </c>
      <c r="AX3" s="25">
        <v>48</v>
      </c>
      <c r="AY3" s="25">
        <v>49</v>
      </c>
      <c r="AZ3" s="25">
        <v>50</v>
      </c>
      <c r="BA3" s="25">
        <v>51</v>
      </c>
      <c r="BB3" s="25">
        <v>52</v>
      </c>
      <c r="BC3" s="25">
        <v>53</v>
      </c>
      <c r="BD3" s="25">
        <v>54</v>
      </c>
      <c r="BE3" s="25">
        <v>55</v>
      </c>
      <c r="BF3" s="25">
        <v>56</v>
      </c>
      <c r="BG3" s="25">
        <v>57</v>
      </c>
      <c r="BH3" s="25">
        <v>58</v>
      </c>
      <c r="BI3" s="25">
        <v>59</v>
      </c>
      <c r="BJ3" s="25">
        <v>60</v>
      </c>
      <c r="BK3" s="25">
        <v>61</v>
      </c>
      <c r="BL3" s="25">
        <v>62</v>
      </c>
      <c r="BM3" s="25">
        <v>63</v>
      </c>
      <c r="BN3" s="25">
        <v>64</v>
      </c>
      <c r="BO3" s="25">
        <v>65</v>
      </c>
      <c r="BP3" s="25">
        <v>66</v>
      </c>
      <c r="BQ3" s="25">
        <v>67</v>
      </c>
      <c r="BR3" s="25">
        <v>68</v>
      </c>
      <c r="BS3" s="25">
        <v>69</v>
      </c>
      <c r="BT3" s="25">
        <v>70</v>
      </c>
      <c r="BU3" s="25">
        <v>71</v>
      </c>
      <c r="BV3" s="25">
        <v>72</v>
      </c>
      <c r="BW3" s="25">
        <v>73</v>
      </c>
      <c r="BX3" s="25">
        <v>74</v>
      </c>
      <c r="BY3" s="25">
        <v>75</v>
      </c>
      <c r="BZ3" s="25">
        <v>76</v>
      </c>
      <c r="CA3" s="25">
        <v>77</v>
      </c>
      <c r="CB3" s="25">
        <v>78</v>
      </c>
      <c r="CC3" s="25">
        <v>79</v>
      </c>
      <c r="CD3" s="25">
        <v>80</v>
      </c>
      <c r="CE3" s="25">
        <v>81</v>
      </c>
      <c r="CF3" s="25">
        <v>82</v>
      </c>
      <c r="CG3" s="25">
        <v>83</v>
      </c>
      <c r="CH3" s="25">
        <v>84</v>
      </c>
      <c r="CI3" s="25">
        <v>85</v>
      </c>
      <c r="CJ3" s="25">
        <v>86</v>
      </c>
      <c r="CK3" s="25">
        <v>87</v>
      </c>
      <c r="CL3" s="25">
        <v>88</v>
      </c>
      <c r="CM3" s="25">
        <v>89</v>
      </c>
      <c r="CN3" s="25">
        <v>90</v>
      </c>
      <c r="CO3" s="25">
        <v>91</v>
      </c>
      <c r="CP3" s="25">
        <v>92</v>
      </c>
      <c r="CQ3" s="25">
        <v>93</v>
      </c>
      <c r="CR3" s="25">
        <v>94</v>
      </c>
      <c r="CS3" s="25">
        <v>95</v>
      </c>
      <c r="CT3" s="25">
        <v>96</v>
      </c>
      <c r="CU3" s="25">
        <v>97</v>
      </c>
      <c r="CV3" s="25">
        <v>98</v>
      </c>
      <c r="CW3" s="25">
        <v>99</v>
      </c>
      <c r="CX3" s="25">
        <v>100</v>
      </c>
      <c r="CY3" s="25">
        <v>101</v>
      </c>
      <c r="CZ3" s="25">
        <v>102</v>
      </c>
      <c r="DA3" s="25">
        <v>103</v>
      </c>
      <c r="DB3" s="25">
        <v>104</v>
      </c>
      <c r="DC3" s="25">
        <v>105</v>
      </c>
      <c r="DD3" s="25">
        <v>106</v>
      </c>
      <c r="DE3" s="25">
        <v>107</v>
      </c>
      <c r="DF3" s="25">
        <v>108</v>
      </c>
      <c r="DG3" s="25">
        <v>109</v>
      </c>
      <c r="DH3" s="25">
        <v>110</v>
      </c>
      <c r="DI3" s="25">
        <v>111</v>
      </c>
      <c r="DJ3" s="25">
        <v>112</v>
      </c>
      <c r="DK3" s="25">
        <v>113</v>
      </c>
      <c r="DL3" s="25">
        <v>114</v>
      </c>
      <c r="DM3" s="25">
        <v>115</v>
      </c>
      <c r="DN3" s="25">
        <v>116</v>
      </c>
      <c r="DO3" s="25">
        <v>117</v>
      </c>
      <c r="DP3" s="25">
        <v>118</v>
      </c>
      <c r="DQ3" s="25">
        <v>119</v>
      </c>
      <c r="DR3" s="25">
        <v>120</v>
      </c>
      <c r="DS3" s="25">
        <v>121</v>
      </c>
      <c r="DT3" s="25">
        <v>122</v>
      </c>
      <c r="DU3" s="25">
        <v>123</v>
      </c>
      <c r="DV3" s="25">
        <v>124</v>
      </c>
      <c r="DW3" s="25">
        <v>125</v>
      </c>
      <c r="DX3" s="25">
        <v>126</v>
      </c>
      <c r="DY3" s="25">
        <v>127</v>
      </c>
      <c r="DZ3" s="25">
        <v>128</v>
      </c>
      <c r="EA3" s="25">
        <v>129</v>
      </c>
      <c r="EB3" s="25">
        <v>130</v>
      </c>
      <c r="EC3" s="25">
        <v>131</v>
      </c>
      <c r="ED3" s="25">
        <v>132</v>
      </c>
      <c r="EE3" s="25">
        <v>133</v>
      </c>
      <c r="EF3" s="25">
        <v>134</v>
      </c>
      <c r="EG3" s="25">
        <v>135</v>
      </c>
      <c r="EH3" s="25">
        <v>136</v>
      </c>
      <c r="EI3" s="25">
        <v>137</v>
      </c>
      <c r="EJ3" s="25">
        <v>138</v>
      </c>
      <c r="EK3" s="25">
        <v>139</v>
      </c>
      <c r="EL3" s="25">
        <v>140</v>
      </c>
      <c r="EM3" s="25">
        <v>141</v>
      </c>
      <c r="EN3" s="25">
        <v>142</v>
      </c>
      <c r="EO3" s="25">
        <v>143</v>
      </c>
      <c r="EP3" s="25">
        <v>144</v>
      </c>
      <c r="EQ3" s="25">
        <v>145</v>
      </c>
      <c r="ER3" s="25">
        <v>146</v>
      </c>
      <c r="ES3" s="25">
        <v>147</v>
      </c>
      <c r="ET3" s="25">
        <v>148</v>
      </c>
      <c r="EU3" s="25">
        <v>149</v>
      </c>
      <c r="EV3" s="25">
        <v>150</v>
      </c>
    </row>
    <row r="4" spans="1:152" s="37" customFormat="1" ht="29.25" customHeight="1">
      <c r="A4" s="45" t="s">
        <v>9</v>
      </c>
      <c r="B4" s="30" t="s">
        <v>11</v>
      </c>
      <c r="C4" s="25"/>
      <c r="D4" s="25"/>
      <c r="E4" s="25"/>
      <c r="F4" s="25"/>
      <c r="G4" s="25">
        <v>1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7"/>
      <c r="W4" s="17">
        <v>1</v>
      </c>
      <c r="X4" s="17">
        <v>1</v>
      </c>
      <c r="Y4" s="17"/>
      <c r="Z4" s="17">
        <v>1</v>
      </c>
      <c r="AA4" s="17"/>
      <c r="AB4" s="17">
        <v>1</v>
      </c>
      <c r="AC4" s="17"/>
      <c r="AD4" s="17">
        <v>1</v>
      </c>
      <c r="AE4" s="17"/>
      <c r="AF4" s="17"/>
      <c r="AG4" s="17">
        <v>1</v>
      </c>
      <c r="AH4" s="17"/>
      <c r="AI4" s="17">
        <v>1</v>
      </c>
      <c r="AJ4" s="17"/>
      <c r="AK4" s="17">
        <v>1</v>
      </c>
      <c r="AL4" s="17">
        <v>1</v>
      </c>
      <c r="AM4" s="17">
        <v>1</v>
      </c>
      <c r="AN4" s="17"/>
      <c r="AO4" s="17"/>
      <c r="AP4" s="17"/>
      <c r="AQ4" s="17"/>
      <c r="AR4" s="17"/>
      <c r="AS4" s="17"/>
      <c r="AT4" s="17"/>
      <c r="AU4" s="17">
        <v>1</v>
      </c>
      <c r="AV4" s="17"/>
      <c r="AW4" s="17"/>
      <c r="AX4" s="17">
        <v>1</v>
      </c>
      <c r="AY4" s="17"/>
      <c r="AZ4" s="17"/>
      <c r="BA4" s="17"/>
      <c r="BB4" s="17"/>
      <c r="BC4" s="17"/>
      <c r="BD4" s="17"/>
      <c r="BE4" s="17"/>
      <c r="BF4" s="17"/>
      <c r="BG4" s="17">
        <v>1</v>
      </c>
      <c r="BH4" s="17">
        <v>1</v>
      </c>
      <c r="BI4" s="17">
        <v>1</v>
      </c>
      <c r="BJ4" s="17">
        <v>1</v>
      </c>
      <c r="BK4" s="17"/>
      <c r="BL4" s="17">
        <v>1</v>
      </c>
      <c r="BM4" s="17"/>
      <c r="BN4" s="17"/>
      <c r="BO4" s="17">
        <v>1</v>
      </c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</row>
    <row r="5" spans="1:152" s="37" customFormat="1" ht="29.25" customHeight="1">
      <c r="A5" s="45"/>
      <c r="B5" s="30" t="s">
        <v>12</v>
      </c>
      <c r="C5" s="25">
        <v>2</v>
      </c>
      <c r="D5" s="25">
        <v>2</v>
      </c>
      <c r="E5" s="25">
        <v>2</v>
      </c>
      <c r="F5" s="25">
        <v>2</v>
      </c>
      <c r="G5" s="25"/>
      <c r="H5" s="25">
        <v>2</v>
      </c>
      <c r="I5" s="25">
        <v>2</v>
      </c>
      <c r="J5" s="25">
        <v>2</v>
      </c>
      <c r="K5" s="25">
        <v>2</v>
      </c>
      <c r="L5" s="25">
        <v>2</v>
      </c>
      <c r="M5" s="25">
        <v>2</v>
      </c>
      <c r="N5" s="25">
        <v>2</v>
      </c>
      <c r="O5" s="25">
        <v>2</v>
      </c>
      <c r="P5" s="25">
        <v>2</v>
      </c>
      <c r="Q5" s="25">
        <v>2</v>
      </c>
      <c r="R5" s="25">
        <v>2</v>
      </c>
      <c r="S5" s="25">
        <v>2</v>
      </c>
      <c r="T5" s="25">
        <v>2</v>
      </c>
      <c r="U5" s="25">
        <v>2</v>
      </c>
      <c r="V5" s="17">
        <v>2</v>
      </c>
      <c r="W5" s="17"/>
      <c r="X5" s="17"/>
      <c r="Y5" s="17">
        <v>2</v>
      </c>
      <c r="Z5" s="17"/>
      <c r="AA5" s="17">
        <v>2</v>
      </c>
      <c r="AB5" s="17"/>
      <c r="AC5" s="17">
        <v>2</v>
      </c>
      <c r="AD5" s="17"/>
      <c r="AE5" s="17">
        <v>2</v>
      </c>
      <c r="AF5" s="17">
        <v>2</v>
      </c>
      <c r="AG5" s="17"/>
      <c r="AH5" s="17">
        <v>2</v>
      </c>
      <c r="AI5" s="17"/>
      <c r="AJ5" s="17">
        <v>2</v>
      </c>
      <c r="AK5" s="17"/>
      <c r="AL5" s="17"/>
      <c r="AM5" s="17"/>
      <c r="AN5" s="17">
        <v>2</v>
      </c>
      <c r="AO5" s="17">
        <v>2</v>
      </c>
      <c r="AP5" s="17">
        <v>2</v>
      </c>
      <c r="AQ5" s="17">
        <v>2</v>
      </c>
      <c r="AR5" s="17">
        <v>2</v>
      </c>
      <c r="AS5" s="17">
        <v>2</v>
      </c>
      <c r="AT5" s="17">
        <v>2</v>
      </c>
      <c r="AU5" s="17"/>
      <c r="AV5" s="17">
        <v>2</v>
      </c>
      <c r="AW5" s="17">
        <v>2</v>
      </c>
      <c r="AX5" s="17"/>
      <c r="AY5" s="17">
        <v>2</v>
      </c>
      <c r="AZ5" s="17">
        <v>2</v>
      </c>
      <c r="BA5" s="17">
        <v>2</v>
      </c>
      <c r="BB5" s="17">
        <v>2</v>
      </c>
      <c r="BC5" s="17">
        <v>2</v>
      </c>
      <c r="BD5" s="17">
        <v>2</v>
      </c>
      <c r="BE5" s="17">
        <v>2</v>
      </c>
      <c r="BF5" s="17">
        <v>2</v>
      </c>
      <c r="BG5" s="17"/>
      <c r="BH5" s="17"/>
      <c r="BI5" s="17"/>
      <c r="BJ5" s="17"/>
      <c r="BK5" s="17">
        <v>2</v>
      </c>
      <c r="BL5" s="17"/>
      <c r="BM5" s="17">
        <v>2</v>
      </c>
      <c r="BN5" s="17">
        <v>2</v>
      </c>
      <c r="BO5" s="17"/>
      <c r="BP5" s="17">
        <v>2</v>
      </c>
      <c r="BQ5" s="17">
        <v>2</v>
      </c>
      <c r="BR5" s="17">
        <v>2</v>
      </c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</row>
    <row r="6" spans="1:152" s="37" customFormat="1" ht="29.25" customHeight="1">
      <c r="A6" s="45" t="s">
        <v>10</v>
      </c>
      <c r="B6" s="30" t="s">
        <v>13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>
        <v>1</v>
      </c>
      <c r="U6" s="25"/>
      <c r="V6" s="17"/>
      <c r="W6" s="17"/>
      <c r="X6" s="17"/>
      <c r="Y6" s="17"/>
      <c r="Z6" s="17"/>
      <c r="AA6" s="17"/>
      <c r="AB6" s="17"/>
      <c r="AC6" s="17">
        <v>1</v>
      </c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>
        <v>1</v>
      </c>
      <c r="AQ6" s="17"/>
      <c r="AR6" s="17"/>
      <c r="AS6" s="17"/>
      <c r="AT6" s="17"/>
      <c r="AU6" s="17">
        <v>2</v>
      </c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</row>
    <row r="7" spans="1:152" s="37" customFormat="1" ht="29.25" customHeight="1">
      <c r="A7" s="45"/>
      <c r="B7" s="30" t="s">
        <v>14</v>
      </c>
      <c r="C7" s="25"/>
      <c r="D7" s="25"/>
      <c r="E7" s="25">
        <v>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7"/>
      <c r="W7" s="17"/>
      <c r="X7" s="17">
        <v>2</v>
      </c>
      <c r="Y7" s="17"/>
      <c r="Z7" s="17"/>
      <c r="AA7" s="17"/>
      <c r="AB7" s="17"/>
      <c r="AC7" s="17"/>
      <c r="AD7" s="17">
        <v>2</v>
      </c>
      <c r="AE7" s="17"/>
      <c r="AF7" s="17"/>
      <c r="AG7" s="17"/>
      <c r="AH7" s="17"/>
      <c r="AI7" s="17"/>
      <c r="AJ7" s="17"/>
      <c r="AK7" s="17"/>
      <c r="AL7" s="17">
        <v>2</v>
      </c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>
        <v>2</v>
      </c>
      <c r="BG7" s="17"/>
      <c r="BH7" s="17"/>
      <c r="BI7" s="17"/>
      <c r="BJ7" s="17"/>
      <c r="BK7" s="17"/>
      <c r="BL7" s="17">
        <v>2</v>
      </c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</row>
    <row r="8" spans="1:152" s="37" customFormat="1" ht="29.25" customHeight="1">
      <c r="A8" s="45"/>
      <c r="B8" s="30" t="s">
        <v>15</v>
      </c>
      <c r="C8" s="25"/>
      <c r="D8" s="25"/>
      <c r="E8" s="25"/>
      <c r="F8" s="25">
        <v>3</v>
      </c>
      <c r="G8" s="25"/>
      <c r="H8" s="25">
        <v>3</v>
      </c>
      <c r="I8" s="25">
        <v>3</v>
      </c>
      <c r="J8" s="25">
        <v>3</v>
      </c>
      <c r="K8" s="25"/>
      <c r="L8" s="25"/>
      <c r="M8" s="25"/>
      <c r="N8" s="25">
        <v>3</v>
      </c>
      <c r="O8" s="25"/>
      <c r="P8" s="25"/>
      <c r="Q8" s="25">
        <v>3</v>
      </c>
      <c r="R8" s="25">
        <v>3</v>
      </c>
      <c r="S8" s="25"/>
      <c r="T8" s="25"/>
      <c r="U8" s="25">
        <v>3</v>
      </c>
      <c r="V8" s="17"/>
      <c r="W8" s="17"/>
      <c r="X8" s="17"/>
      <c r="Y8" s="17"/>
      <c r="Z8" s="17">
        <v>3</v>
      </c>
      <c r="AA8" s="17"/>
      <c r="AB8" s="17"/>
      <c r="AC8" s="17"/>
      <c r="AD8" s="17"/>
      <c r="AE8" s="17">
        <v>3</v>
      </c>
      <c r="AF8" s="17"/>
      <c r="AG8" s="17">
        <v>3</v>
      </c>
      <c r="AH8" s="17"/>
      <c r="AI8" s="17"/>
      <c r="AJ8" s="17">
        <v>3</v>
      </c>
      <c r="AK8" s="17"/>
      <c r="AL8" s="17"/>
      <c r="AM8" s="17">
        <v>3</v>
      </c>
      <c r="AN8" s="17">
        <v>3</v>
      </c>
      <c r="AO8" s="17"/>
      <c r="AP8" s="17"/>
      <c r="AQ8" s="17"/>
      <c r="AR8" s="17">
        <v>3</v>
      </c>
      <c r="AS8" s="17">
        <v>3</v>
      </c>
      <c r="AT8" s="17"/>
      <c r="AU8" s="17"/>
      <c r="AV8" s="17">
        <v>3</v>
      </c>
      <c r="AW8" s="17">
        <v>3</v>
      </c>
      <c r="AX8" s="17">
        <v>3</v>
      </c>
      <c r="AY8" s="17">
        <v>3</v>
      </c>
      <c r="AZ8" s="17"/>
      <c r="BA8" s="17"/>
      <c r="BB8" s="17"/>
      <c r="BC8" s="17">
        <v>3</v>
      </c>
      <c r="BD8" s="17"/>
      <c r="BE8" s="17"/>
      <c r="BF8" s="17"/>
      <c r="BG8" s="17"/>
      <c r="BH8" s="17"/>
      <c r="BI8" s="17"/>
      <c r="BJ8" s="17"/>
      <c r="BK8" s="17">
        <v>3</v>
      </c>
      <c r="BL8" s="17"/>
      <c r="BM8" s="17"/>
      <c r="BN8" s="17"/>
      <c r="BO8" s="17"/>
      <c r="BP8" s="17">
        <v>3</v>
      </c>
      <c r="BQ8" s="17">
        <v>3</v>
      </c>
      <c r="BR8" s="17">
        <v>3</v>
      </c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</row>
    <row r="9" spans="1:152" s="37" customFormat="1" ht="29.25" customHeight="1">
      <c r="A9" s="45"/>
      <c r="B9" s="30" t="s">
        <v>16</v>
      </c>
      <c r="C9" s="25"/>
      <c r="D9" s="25"/>
      <c r="E9" s="25"/>
      <c r="F9" s="25"/>
      <c r="G9" s="25">
        <v>4</v>
      </c>
      <c r="H9" s="25"/>
      <c r="I9" s="25"/>
      <c r="J9" s="25"/>
      <c r="K9" s="25">
        <v>4</v>
      </c>
      <c r="L9" s="25">
        <v>4</v>
      </c>
      <c r="M9" s="25">
        <v>4</v>
      </c>
      <c r="N9" s="25"/>
      <c r="O9" s="25">
        <v>4</v>
      </c>
      <c r="P9" s="25">
        <v>4</v>
      </c>
      <c r="Q9" s="25"/>
      <c r="R9" s="25"/>
      <c r="S9" s="25">
        <v>4</v>
      </c>
      <c r="T9" s="25"/>
      <c r="U9" s="25"/>
      <c r="V9" s="17">
        <v>4</v>
      </c>
      <c r="W9" s="17">
        <v>4</v>
      </c>
      <c r="X9" s="17"/>
      <c r="Y9" s="17">
        <v>4</v>
      </c>
      <c r="Z9" s="17"/>
      <c r="AA9" s="17">
        <v>4</v>
      </c>
      <c r="AB9" s="17">
        <v>4</v>
      </c>
      <c r="AC9" s="17"/>
      <c r="AD9" s="17"/>
      <c r="AE9" s="17"/>
      <c r="AF9" s="17">
        <v>4</v>
      </c>
      <c r="AG9" s="17"/>
      <c r="AH9" s="17">
        <v>4</v>
      </c>
      <c r="AI9" s="17">
        <v>4</v>
      </c>
      <c r="AJ9" s="17"/>
      <c r="AK9" s="17">
        <v>4</v>
      </c>
      <c r="AL9" s="17"/>
      <c r="AM9" s="17"/>
      <c r="AN9" s="17"/>
      <c r="AO9" s="17">
        <v>4</v>
      </c>
      <c r="AP9" s="17"/>
      <c r="AQ9" s="17">
        <v>4</v>
      </c>
      <c r="AR9" s="17"/>
      <c r="AS9" s="17"/>
      <c r="AT9" s="17">
        <v>4</v>
      </c>
      <c r="AU9" s="17"/>
      <c r="AV9" s="17"/>
      <c r="AW9" s="17"/>
      <c r="AX9" s="17"/>
      <c r="AY9" s="17"/>
      <c r="AZ9" s="17">
        <v>4</v>
      </c>
      <c r="BA9" s="17">
        <v>4</v>
      </c>
      <c r="BB9" s="17">
        <v>4</v>
      </c>
      <c r="BC9" s="17"/>
      <c r="BD9" s="17">
        <v>4</v>
      </c>
      <c r="BE9" s="17">
        <v>4</v>
      </c>
      <c r="BF9" s="17"/>
      <c r="BG9" s="17">
        <v>4</v>
      </c>
      <c r="BH9" s="17">
        <v>4</v>
      </c>
      <c r="BI9" s="17">
        <v>4</v>
      </c>
      <c r="BJ9" s="17">
        <v>4</v>
      </c>
      <c r="BK9" s="17"/>
      <c r="BL9" s="17"/>
      <c r="BM9" s="17">
        <v>4</v>
      </c>
      <c r="BN9" s="17">
        <v>4</v>
      </c>
      <c r="BO9" s="17">
        <v>4</v>
      </c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</row>
    <row r="10" spans="1:152" s="37" customFormat="1" ht="29.25" customHeight="1">
      <c r="A10" s="45"/>
      <c r="B10" s="30" t="s">
        <v>29</v>
      </c>
      <c r="C10" s="25">
        <v>5</v>
      </c>
      <c r="D10" s="25">
        <v>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</row>
    <row r="11" spans="1:152" s="37" customFormat="1" ht="29.25" customHeight="1">
      <c r="A11" s="27"/>
      <c r="B11" s="3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</row>
    <row r="12" spans="1:152" s="37" customFormat="1" ht="27.75" customHeight="1">
      <c r="A12" s="35"/>
      <c r="B12" s="36" t="s">
        <v>7</v>
      </c>
      <c r="C12" s="46" t="s">
        <v>4</v>
      </c>
      <c r="D12" s="47"/>
      <c r="E12" s="47"/>
      <c r="F12" s="47"/>
      <c r="G12" s="48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152" s="37" customFormat="1" ht="26.25" customHeight="1">
      <c r="A13" s="35"/>
      <c r="B13" s="36"/>
      <c r="C13" s="38">
        <v>1</v>
      </c>
      <c r="D13" s="38">
        <v>2</v>
      </c>
      <c r="E13" s="38">
        <v>3</v>
      </c>
      <c r="F13" s="38">
        <v>4</v>
      </c>
      <c r="G13" s="38">
        <v>5</v>
      </c>
      <c r="H13" s="35"/>
      <c r="I13" s="35"/>
      <c r="J13" s="63" t="s">
        <v>17</v>
      </c>
      <c r="K13" s="64"/>
      <c r="L13" s="65"/>
      <c r="M13" s="35"/>
      <c r="N13" s="42"/>
      <c r="O13" s="61" t="s">
        <v>18</v>
      </c>
      <c r="P13" s="62"/>
      <c r="Q13" s="35"/>
      <c r="R13" s="35"/>
      <c r="S13" s="35"/>
      <c r="T13" s="35"/>
      <c r="U13" s="35"/>
    </row>
    <row r="14" spans="1:152" s="37" customFormat="1" ht="36" customHeight="1">
      <c r="A14" s="45" t="s">
        <v>9</v>
      </c>
      <c r="B14" s="43" t="s">
        <v>0</v>
      </c>
      <c r="C14" s="25">
        <f>COUNTIF(C$4:EV$4,C$13)</f>
        <v>19</v>
      </c>
      <c r="D14" s="25">
        <f>COUNTIF(C$4:EV$4,D$13)</f>
        <v>0</v>
      </c>
      <c r="E14" s="25">
        <f>COUNTIF(C$4:EV$4,E$13)</f>
        <v>0</v>
      </c>
      <c r="F14" s="25">
        <f>COUNTIF(C$4:EV$4,F$13)</f>
        <v>0</v>
      </c>
      <c r="G14" s="25">
        <f>COUNTIF(C$4:EV$4,G$13)</f>
        <v>0</v>
      </c>
      <c r="H14" s="35"/>
      <c r="I14" s="35"/>
      <c r="J14" s="49">
        <f>C14+D14+E14+F14+G14+C15+D15+E15+F15+G15</f>
        <v>68</v>
      </c>
      <c r="K14" s="50"/>
      <c r="L14" s="51"/>
      <c r="M14" s="35"/>
      <c r="N14" s="35"/>
      <c r="O14" s="56">
        <f>C14*100/68</f>
        <v>27.941176470588236</v>
      </c>
      <c r="P14" s="57"/>
      <c r="Q14" s="35"/>
      <c r="R14" s="35"/>
      <c r="S14" s="35"/>
      <c r="T14" s="35"/>
      <c r="U14" s="35"/>
    </row>
    <row r="15" spans="1:152" s="37" customFormat="1" ht="36" customHeight="1">
      <c r="A15" s="45"/>
      <c r="B15" s="43" t="s">
        <v>1</v>
      </c>
      <c r="C15" s="25">
        <f>COUNTIF(C$5:EV$5,C$13)</f>
        <v>0</v>
      </c>
      <c r="D15" s="25">
        <f>COUNTIF(C$5:EV$5,D$13)</f>
        <v>49</v>
      </c>
      <c r="E15" s="25">
        <f>COUNTIF(C$5:EV$5,E$13)</f>
        <v>0</v>
      </c>
      <c r="F15" s="25">
        <f>COUNTIF(C$5:EV$5,F$13)</f>
        <v>0</v>
      </c>
      <c r="G15" s="25">
        <f>COUNTIF(C$5:EV$5,G$13)</f>
        <v>0</v>
      </c>
      <c r="H15" s="35"/>
      <c r="I15" s="35"/>
      <c r="J15" s="52"/>
      <c r="K15" s="53"/>
      <c r="L15" s="54"/>
      <c r="M15" s="35"/>
      <c r="N15" s="35"/>
      <c r="O15" s="56">
        <f>D15*100/68</f>
        <v>72.058823529411768</v>
      </c>
      <c r="P15" s="57"/>
      <c r="Q15" s="35"/>
      <c r="R15" s="35"/>
      <c r="S15" s="35"/>
      <c r="T15" s="35"/>
      <c r="U15" s="35"/>
    </row>
    <row r="16" spans="1:152" s="37" customFormat="1" ht="36" customHeight="1">
      <c r="A16" s="45" t="s">
        <v>10</v>
      </c>
      <c r="B16" s="43" t="s">
        <v>0</v>
      </c>
      <c r="C16" s="25">
        <f>COUNTIF(C$6:EV$6,C$13)</f>
        <v>3</v>
      </c>
      <c r="D16" s="25">
        <f>COUNTIF(C$6:EV$6,D$13)</f>
        <v>1</v>
      </c>
      <c r="E16" s="25">
        <f>COUNTIF(C$6:EV$6,E$13)</f>
        <v>0</v>
      </c>
      <c r="F16" s="25">
        <f>COUNTIF(C$6:EV$6,F$13)</f>
        <v>0</v>
      </c>
      <c r="G16" s="25">
        <f>COUNTIF(C$6:EV$6,G$13)</f>
        <v>0</v>
      </c>
      <c r="H16" s="35"/>
      <c r="I16" s="35"/>
      <c r="J16" s="49">
        <f>C16+D16+E16+F16+G16+C17+D17+E17+F17+G17+C18+D18+E18+F18+G18+C19+D19+E19+F19+G19+C20+D20+E20+F20+G20</f>
        <v>68</v>
      </c>
      <c r="K16" s="50"/>
      <c r="L16" s="51"/>
      <c r="M16" s="35"/>
      <c r="N16" s="35"/>
      <c r="O16" s="56">
        <f>C16*100/68</f>
        <v>4.4117647058823533</v>
      </c>
      <c r="P16" s="57"/>
      <c r="Q16" s="35"/>
      <c r="R16" s="35"/>
      <c r="S16" s="35"/>
      <c r="T16" s="35"/>
      <c r="U16" s="35"/>
    </row>
    <row r="17" spans="1:21" s="37" customFormat="1" ht="36" customHeight="1">
      <c r="A17" s="45"/>
      <c r="B17" s="43" t="s">
        <v>1</v>
      </c>
      <c r="C17" s="25">
        <f>COUNTIF(C$7:EV$7,C$13)</f>
        <v>0</v>
      </c>
      <c r="D17" s="25">
        <f>COUNTIF(C$7:EV$7,D$13)</f>
        <v>6</v>
      </c>
      <c r="E17" s="25">
        <f>COUNTIF(C$7:EV$7,E$13)</f>
        <v>0</v>
      </c>
      <c r="F17" s="25">
        <f>COUNTIF(C$7:EV$7,F$13)</f>
        <v>0</v>
      </c>
      <c r="G17" s="25">
        <f>COUNTIF(C$7:EV$7,G$13)</f>
        <v>0</v>
      </c>
      <c r="H17" s="35"/>
      <c r="I17" s="35"/>
      <c r="J17" s="58"/>
      <c r="K17" s="59"/>
      <c r="L17" s="60"/>
      <c r="M17" s="35"/>
      <c r="N17" s="35"/>
      <c r="O17" s="56">
        <f>D17*100/68</f>
        <v>8.8235294117647065</v>
      </c>
      <c r="P17" s="57"/>
      <c r="Q17" s="35"/>
      <c r="R17" s="35"/>
      <c r="S17" s="35"/>
      <c r="T17" s="35"/>
      <c r="U17" s="35"/>
    </row>
    <row r="18" spans="1:21" ht="36" customHeight="1">
      <c r="A18" s="45"/>
      <c r="B18" s="43" t="s">
        <v>2</v>
      </c>
      <c r="C18" s="25">
        <f>COUNTIF(C$8:EV$8,C$13)</f>
        <v>0</v>
      </c>
      <c r="D18" s="25">
        <f>COUNTIF(C$8:EV$8,D$13)</f>
        <v>0</v>
      </c>
      <c r="E18" s="25">
        <f>COUNTIF(C$8:EV$8,E$13)</f>
        <v>25</v>
      </c>
      <c r="F18" s="25">
        <f>COUNTIF(C$8:EV$8,F$13)</f>
        <v>0</v>
      </c>
      <c r="G18" s="25">
        <f>COUNTIF(C$8:EV$8,G$13)</f>
        <v>0</v>
      </c>
      <c r="H18" s="40"/>
      <c r="I18" s="40"/>
      <c r="J18" s="58"/>
      <c r="K18" s="59"/>
      <c r="L18" s="60"/>
      <c r="M18" s="40"/>
      <c r="N18" s="40"/>
      <c r="O18" s="56">
        <f>E18*100/68</f>
        <v>36.764705882352942</v>
      </c>
      <c r="P18" s="57"/>
      <c r="Q18" s="40"/>
      <c r="R18" s="40"/>
      <c r="S18" s="40"/>
      <c r="T18" s="40"/>
      <c r="U18" s="40"/>
    </row>
    <row r="19" spans="1:21" ht="36" customHeight="1">
      <c r="A19" s="45"/>
      <c r="B19" s="43" t="s">
        <v>6</v>
      </c>
      <c r="C19" s="25">
        <f>COUNTIF(C$9:EV$9,C$13)</f>
        <v>0</v>
      </c>
      <c r="D19" s="25">
        <f>COUNTIF(C$9:EV$9,D$13)</f>
        <v>0</v>
      </c>
      <c r="E19" s="25">
        <f>COUNTIF(C$9:EV$9,E$13)</f>
        <v>0</v>
      </c>
      <c r="F19" s="25">
        <f>COUNTIF(C$9:EV$9,F$13)</f>
        <v>31</v>
      </c>
      <c r="G19" s="25">
        <f>COUNTIF(C$9:EV$9,G$13)</f>
        <v>0</v>
      </c>
      <c r="H19" s="40"/>
      <c r="I19" s="40"/>
      <c r="J19" s="58"/>
      <c r="K19" s="59"/>
      <c r="L19" s="60"/>
      <c r="M19" s="40"/>
      <c r="N19" s="40"/>
      <c r="O19" s="56">
        <f>F19*100/68</f>
        <v>45.588235294117645</v>
      </c>
      <c r="P19" s="57"/>
      <c r="Q19" s="40"/>
      <c r="R19" s="40"/>
      <c r="S19" s="40"/>
      <c r="T19" s="40"/>
      <c r="U19" s="40"/>
    </row>
    <row r="20" spans="1:21" ht="27.75" customHeight="1">
      <c r="A20" s="45"/>
      <c r="B20" s="43" t="s">
        <v>26</v>
      </c>
      <c r="C20" s="25">
        <f>COUNTIF(C$10:EV$10,C$13)</f>
        <v>0</v>
      </c>
      <c r="D20" s="25">
        <f>COUNTIF(C$10:EV$10,D$13)</f>
        <v>0</v>
      </c>
      <c r="E20" s="25">
        <f>COUNTIF(C$10:EV$10,E$13)</f>
        <v>0</v>
      </c>
      <c r="F20" s="25">
        <f>COUNTIF(C$10:EV$10,F$13)</f>
        <v>0</v>
      </c>
      <c r="G20" s="25">
        <f>COUNTIF(C$10:EV$10,G$13)</f>
        <v>2</v>
      </c>
      <c r="H20" s="40"/>
      <c r="I20" s="40"/>
      <c r="J20" s="52"/>
      <c r="K20" s="53"/>
      <c r="L20" s="54"/>
      <c r="M20" s="40"/>
      <c r="N20" s="40"/>
      <c r="O20" s="56">
        <f>G20*100/68</f>
        <v>2.9411764705882355</v>
      </c>
      <c r="P20" s="57"/>
      <c r="Q20" s="40"/>
      <c r="R20" s="40"/>
      <c r="S20" s="40"/>
      <c r="T20" s="40"/>
      <c r="U20" s="40"/>
    </row>
  </sheetData>
  <mergeCells count="19">
    <mergeCell ref="O19:P19"/>
    <mergeCell ref="A6:A10"/>
    <mergeCell ref="A16:A20"/>
    <mergeCell ref="J16:L20"/>
    <mergeCell ref="O20:P20"/>
    <mergeCell ref="O13:P13"/>
    <mergeCell ref="O14:P14"/>
    <mergeCell ref="O15:P15"/>
    <mergeCell ref="O16:P16"/>
    <mergeCell ref="O17:P17"/>
    <mergeCell ref="A14:A15"/>
    <mergeCell ref="J13:L13"/>
    <mergeCell ref="A4:A5"/>
    <mergeCell ref="C12:G12"/>
    <mergeCell ref="J14:L15"/>
    <mergeCell ref="A1:AF1"/>
    <mergeCell ref="O18:P18"/>
    <mergeCell ref="A2:B2"/>
    <mergeCell ref="A3:B3"/>
  </mergeCells>
  <phoneticPr fontId="9" type="noConversion"/>
  <pageMargins left="0.7" right="0.7" top="0.75" bottom="0.75" header="0.3" footer="0.3"/>
  <pageSetup paperSize="9" scale="1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W17"/>
  <sheetViews>
    <sheetView tabSelected="1" zoomScale="55" zoomScaleNormal="55" workbookViewId="0">
      <pane ySplit="1" topLeftCell="A2" activePane="bottomLeft" state="frozen"/>
      <selection pane="bottomLeft" sqref="A1:V1"/>
    </sheetView>
  </sheetViews>
  <sheetFormatPr defaultColWidth="7.42578125" defaultRowHeight="17.25"/>
  <cols>
    <col min="1" max="1" width="18.85546875" style="1" customWidth="1"/>
    <col min="2" max="2" width="48" style="6" customWidth="1"/>
    <col min="3" max="49" width="7.42578125" style="5"/>
    <col min="50" max="16384" width="7.42578125" style="1"/>
  </cols>
  <sheetData>
    <row r="1" spans="1:153" ht="48" customHeight="1">
      <c r="A1" s="72" t="s">
        <v>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153" s="3" customFormat="1" ht="28.5" customHeight="1">
      <c r="A2" s="70" t="s">
        <v>27</v>
      </c>
      <c r="B2" s="70"/>
      <c r="C2" s="18"/>
      <c r="D2" s="18"/>
      <c r="E2" s="18"/>
      <c r="F2" s="18"/>
      <c r="G2" s="18"/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53" s="21" customFormat="1" ht="41.25" customHeight="1">
      <c r="A3" s="71" t="s">
        <v>3</v>
      </c>
      <c r="B3" s="71"/>
      <c r="C3" s="44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25">
        <v>37</v>
      </c>
      <c r="AN3" s="25">
        <v>38</v>
      </c>
      <c r="AO3" s="25">
        <v>39</v>
      </c>
      <c r="AP3" s="25">
        <v>40</v>
      </c>
      <c r="AQ3" s="25">
        <v>41</v>
      </c>
      <c r="AR3" s="25">
        <v>42</v>
      </c>
      <c r="AS3" s="25">
        <v>43</v>
      </c>
      <c r="AT3" s="25">
        <v>44</v>
      </c>
      <c r="AU3" s="25">
        <v>45</v>
      </c>
      <c r="AV3" s="25">
        <v>46</v>
      </c>
      <c r="AW3" s="25">
        <v>47</v>
      </c>
      <c r="AX3" s="25">
        <v>48</v>
      </c>
      <c r="AY3" s="25">
        <v>49</v>
      </c>
      <c r="AZ3" s="25">
        <v>50</v>
      </c>
      <c r="BA3" s="25">
        <v>51</v>
      </c>
      <c r="BB3" s="25">
        <v>52</v>
      </c>
      <c r="BC3" s="25">
        <v>53</v>
      </c>
      <c r="BD3" s="25">
        <v>54</v>
      </c>
      <c r="BE3" s="25">
        <v>55</v>
      </c>
      <c r="BF3" s="25">
        <v>56</v>
      </c>
      <c r="BG3" s="25">
        <v>57</v>
      </c>
      <c r="BH3" s="25">
        <v>58</v>
      </c>
      <c r="BI3" s="25">
        <v>59</v>
      </c>
      <c r="BJ3" s="25">
        <v>60</v>
      </c>
      <c r="BK3" s="25">
        <v>61</v>
      </c>
      <c r="BL3" s="25">
        <v>62</v>
      </c>
      <c r="BM3" s="25">
        <v>63</v>
      </c>
      <c r="BN3" s="25">
        <v>64</v>
      </c>
      <c r="BO3" s="25">
        <v>65</v>
      </c>
      <c r="BP3" s="25">
        <v>66</v>
      </c>
      <c r="BQ3" s="25">
        <v>67</v>
      </c>
      <c r="BR3" s="25">
        <v>68</v>
      </c>
      <c r="BS3" s="19">
        <v>69</v>
      </c>
      <c r="BT3" s="19">
        <v>70</v>
      </c>
      <c r="BU3" s="19">
        <v>71</v>
      </c>
      <c r="BV3" s="19">
        <v>72</v>
      </c>
      <c r="BW3" s="19">
        <v>73</v>
      </c>
      <c r="BX3" s="19">
        <v>74</v>
      </c>
      <c r="BY3" s="19">
        <v>75</v>
      </c>
      <c r="BZ3" s="19">
        <v>76</v>
      </c>
      <c r="CA3" s="19">
        <v>77</v>
      </c>
      <c r="CB3" s="19">
        <v>78</v>
      </c>
      <c r="CC3" s="19">
        <v>79</v>
      </c>
      <c r="CD3" s="19">
        <v>80</v>
      </c>
      <c r="CE3" s="19">
        <v>81</v>
      </c>
      <c r="CF3" s="19">
        <v>82</v>
      </c>
      <c r="CG3" s="19">
        <v>83</v>
      </c>
      <c r="CH3" s="19">
        <v>84</v>
      </c>
      <c r="CI3" s="19">
        <v>85</v>
      </c>
      <c r="CJ3" s="19">
        <v>86</v>
      </c>
      <c r="CK3" s="19">
        <v>87</v>
      </c>
      <c r="CL3" s="19">
        <v>88</v>
      </c>
      <c r="CM3" s="19">
        <v>89</v>
      </c>
      <c r="CN3" s="19">
        <v>90</v>
      </c>
      <c r="CO3" s="19">
        <v>91</v>
      </c>
      <c r="CP3" s="19">
        <v>92</v>
      </c>
      <c r="CQ3" s="19">
        <v>93</v>
      </c>
      <c r="CR3" s="19">
        <v>94</v>
      </c>
      <c r="CS3" s="19">
        <v>95</v>
      </c>
      <c r="CT3" s="19">
        <v>96</v>
      </c>
      <c r="CU3" s="19">
        <v>97</v>
      </c>
      <c r="CV3" s="19">
        <v>98</v>
      </c>
      <c r="CW3" s="19">
        <v>99</v>
      </c>
      <c r="CX3" s="19">
        <v>100</v>
      </c>
      <c r="CY3" s="19">
        <v>101</v>
      </c>
      <c r="CZ3" s="19">
        <v>102</v>
      </c>
      <c r="DA3" s="19">
        <v>103</v>
      </c>
      <c r="DB3" s="19">
        <v>104</v>
      </c>
      <c r="DC3" s="19">
        <v>105</v>
      </c>
      <c r="DD3" s="19">
        <v>106</v>
      </c>
      <c r="DE3" s="19">
        <v>107</v>
      </c>
      <c r="DF3" s="19">
        <v>108</v>
      </c>
      <c r="DG3" s="19">
        <v>109</v>
      </c>
      <c r="DH3" s="19">
        <v>110</v>
      </c>
      <c r="DI3" s="19">
        <v>111</v>
      </c>
      <c r="DJ3" s="19">
        <v>112</v>
      </c>
      <c r="DK3" s="19">
        <v>113</v>
      </c>
      <c r="DL3" s="19">
        <v>114</v>
      </c>
      <c r="DM3" s="19">
        <v>115</v>
      </c>
      <c r="DN3" s="19">
        <v>116</v>
      </c>
      <c r="DO3" s="19">
        <v>117</v>
      </c>
      <c r="DP3" s="19">
        <v>118</v>
      </c>
      <c r="DQ3" s="19">
        <v>119</v>
      </c>
      <c r="DR3" s="19">
        <v>120</v>
      </c>
      <c r="DS3" s="19">
        <v>121</v>
      </c>
      <c r="DT3" s="19">
        <v>122</v>
      </c>
      <c r="DU3" s="19">
        <v>123</v>
      </c>
      <c r="DV3" s="19">
        <v>124</v>
      </c>
      <c r="DW3" s="19">
        <v>125</v>
      </c>
      <c r="DX3" s="19">
        <v>126</v>
      </c>
      <c r="DY3" s="19">
        <v>127</v>
      </c>
      <c r="DZ3" s="19">
        <v>128</v>
      </c>
      <c r="EA3" s="19">
        <v>129</v>
      </c>
      <c r="EB3" s="19">
        <v>130</v>
      </c>
      <c r="EC3" s="19">
        <v>131</v>
      </c>
      <c r="ED3" s="19">
        <v>132</v>
      </c>
      <c r="EE3" s="19">
        <v>133</v>
      </c>
      <c r="EF3" s="19">
        <v>134</v>
      </c>
      <c r="EG3" s="19">
        <v>135</v>
      </c>
      <c r="EH3" s="19">
        <v>136</v>
      </c>
      <c r="EI3" s="19">
        <v>137</v>
      </c>
      <c r="EJ3" s="19">
        <v>138</v>
      </c>
      <c r="EK3" s="19">
        <v>139</v>
      </c>
      <c r="EL3" s="19">
        <v>140</v>
      </c>
      <c r="EM3" s="19">
        <v>141</v>
      </c>
      <c r="EN3" s="19">
        <v>142</v>
      </c>
      <c r="EO3" s="19">
        <v>143</v>
      </c>
      <c r="EP3" s="19">
        <v>144</v>
      </c>
      <c r="EQ3" s="19">
        <v>145</v>
      </c>
      <c r="ER3" s="19">
        <v>146</v>
      </c>
      <c r="ES3" s="19">
        <v>147</v>
      </c>
      <c r="ET3" s="19">
        <v>148</v>
      </c>
      <c r="EU3" s="19">
        <v>149</v>
      </c>
      <c r="EV3" s="19">
        <v>150</v>
      </c>
      <c r="EW3" s="23"/>
    </row>
    <row r="4" spans="1:153" s="2" customFormat="1" ht="41.25" customHeight="1">
      <c r="A4" s="45" t="s">
        <v>28</v>
      </c>
      <c r="B4" s="29" t="s">
        <v>22</v>
      </c>
      <c r="C4" s="44">
        <v>4</v>
      </c>
      <c r="D4" s="25">
        <v>5</v>
      </c>
      <c r="E4" s="25">
        <v>5</v>
      </c>
      <c r="F4" s="25">
        <v>4</v>
      </c>
      <c r="G4" s="25">
        <v>3</v>
      </c>
      <c r="H4" s="16">
        <v>3</v>
      </c>
      <c r="I4" s="16">
        <v>4</v>
      </c>
      <c r="J4" s="16">
        <v>3</v>
      </c>
      <c r="K4" s="16">
        <v>4</v>
      </c>
      <c r="L4" s="16">
        <v>4</v>
      </c>
      <c r="M4" s="16">
        <v>5</v>
      </c>
      <c r="N4" s="16">
        <v>3</v>
      </c>
      <c r="O4" s="16">
        <v>5</v>
      </c>
      <c r="P4" s="16">
        <v>4</v>
      </c>
      <c r="Q4" s="16">
        <v>5</v>
      </c>
      <c r="R4" s="16">
        <v>5</v>
      </c>
      <c r="S4" s="16">
        <v>5</v>
      </c>
      <c r="T4" s="16">
        <v>4</v>
      </c>
      <c r="U4" s="16">
        <v>4</v>
      </c>
      <c r="V4" s="16">
        <v>4</v>
      </c>
      <c r="W4" s="16">
        <v>4</v>
      </c>
      <c r="X4" s="16">
        <v>4</v>
      </c>
      <c r="Y4" s="16">
        <v>5</v>
      </c>
      <c r="Z4" s="16">
        <v>4</v>
      </c>
      <c r="AA4" s="16">
        <v>5</v>
      </c>
      <c r="AB4" s="16">
        <v>5</v>
      </c>
      <c r="AC4" s="16">
        <v>4</v>
      </c>
      <c r="AD4" s="16">
        <v>4</v>
      </c>
      <c r="AE4" s="16">
        <v>5</v>
      </c>
      <c r="AF4" s="16">
        <v>4</v>
      </c>
      <c r="AG4" s="16">
        <v>5</v>
      </c>
      <c r="AH4" s="16">
        <v>5</v>
      </c>
      <c r="AI4" s="16">
        <v>5</v>
      </c>
      <c r="AJ4" s="16">
        <v>5</v>
      </c>
      <c r="AK4" s="16">
        <v>4</v>
      </c>
      <c r="AL4" s="16">
        <v>4</v>
      </c>
      <c r="AM4" s="16">
        <v>5</v>
      </c>
      <c r="AN4" s="16">
        <v>4</v>
      </c>
      <c r="AO4" s="16">
        <v>4</v>
      </c>
      <c r="AP4" s="16">
        <v>5</v>
      </c>
      <c r="AQ4" s="16">
        <v>4</v>
      </c>
      <c r="AR4" s="16">
        <v>5</v>
      </c>
      <c r="AS4" s="16">
        <v>4</v>
      </c>
      <c r="AT4" s="16">
        <v>4</v>
      </c>
      <c r="AU4" s="16">
        <v>5</v>
      </c>
      <c r="AV4" s="16">
        <v>4</v>
      </c>
      <c r="AW4" s="16">
        <v>5</v>
      </c>
      <c r="AX4" s="16">
        <v>5</v>
      </c>
      <c r="AY4" s="16">
        <v>4</v>
      </c>
      <c r="AZ4" s="16">
        <v>5</v>
      </c>
      <c r="BA4" s="16">
        <v>5</v>
      </c>
      <c r="BB4" s="16">
        <v>5</v>
      </c>
      <c r="BC4" s="16">
        <v>5</v>
      </c>
      <c r="BD4" s="16">
        <v>5</v>
      </c>
      <c r="BE4" s="16">
        <v>3</v>
      </c>
      <c r="BF4" s="16">
        <v>5</v>
      </c>
      <c r="BG4" s="16">
        <v>5</v>
      </c>
      <c r="BH4" s="16">
        <v>4</v>
      </c>
      <c r="BI4" s="16">
        <v>5</v>
      </c>
      <c r="BJ4" s="16">
        <v>4</v>
      </c>
      <c r="BK4" s="16">
        <v>5</v>
      </c>
      <c r="BL4" s="16">
        <v>5</v>
      </c>
      <c r="BM4" s="16">
        <v>5</v>
      </c>
      <c r="BN4" s="16">
        <v>4</v>
      </c>
      <c r="BO4" s="16">
        <v>4</v>
      </c>
      <c r="BP4" s="16">
        <v>5</v>
      </c>
      <c r="BQ4" s="16">
        <v>5</v>
      </c>
      <c r="BR4" s="16">
        <v>5</v>
      </c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</row>
    <row r="5" spans="1:153" s="2" customFormat="1" ht="41.25" customHeight="1">
      <c r="A5" s="45"/>
      <c r="B5" s="20" t="s">
        <v>23</v>
      </c>
      <c r="C5" s="44">
        <v>4</v>
      </c>
      <c r="D5" s="25">
        <v>5</v>
      </c>
      <c r="E5" s="25">
        <v>5</v>
      </c>
      <c r="F5" s="25">
        <v>4</v>
      </c>
      <c r="G5" s="25">
        <v>4</v>
      </c>
      <c r="H5" s="16">
        <v>5</v>
      </c>
      <c r="I5" s="16">
        <v>5</v>
      </c>
      <c r="J5" s="16">
        <v>5</v>
      </c>
      <c r="K5" s="16">
        <v>5</v>
      </c>
      <c r="L5" s="16">
        <v>3</v>
      </c>
      <c r="M5" s="16">
        <v>5</v>
      </c>
      <c r="N5" s="16">
        <v>5</v>
      </c>
      <c r="O5" s="16">
        <v>5</v>
      </c>
      <c r="P5" s="16">
        <v>5</v>
      </c>
      <c r="Q5" s="16">
        <v>3</v>
      </c>
      <c r="R5" s="16">
        <v>5</v>
      </c>
      <c r="S5" s="16">
        <v>5</v>
      </c>
      <c r="T5" s="16">
        <v>3</v>
      </c>
      <c r="U5" s="16">
        <v>4</v>
      </c>
      <c r="V5" s="16">
        <v>4</v>
      </c>
      <c r="W5" s="16">
        <v>4</v>
      </c>
      <c r="X5" s="16">
        <v>4</v>
      </c>
      <c r="Y5" s="16">
        <v>5</v>
      </c>
      <c r="Z5" s="16">
        <v>4</v>
      </c>
      <c r="AA5" s="16">
        <v>3</v>
      </c>
      <c r="AB5" s="16">
        <v>5</v>
      </c>
      <c r="AC5" s="16">
        <v>4</v>
      </c>
      <c r="AD5" s="16">
        <v>4</v>
      </c>
      <c r="AE5" s="16">
        <v>5</v>
      </c>
      <c r="AF5" s="16">
        <v>3</v>
      </c>
      <c r="AG5" s="16">
        <v>5</v>
      </c>
      <c r="AH5" s="16">
        <v>5</v>
      </c>
      <c r="AI5" s="16">
        <v>5</v>
      </c>
      <c r="AJ5" s="16">
        <v>5</v>
      </c>
      <c r="AK5" s="16">
        <v>4</v>
      </c>
      <c r="AL5" s="16">
        <v>4</v>
      </c>
      <c r="AM5" s="16">
        <v>5</v>
      </c>
      <c r="AN5" s="16">
        <v>4</v>
      </c>
      <c r="AO5" s="16">
        <v>5</v>
      </c>
      <c r="AP5" s="16">
        <v>5</v>
      </c>
      <c r="AQ5" s="16">
        <v>4</v>
      </c>
      <c r="AR5" s="16">
        <v>5</v>
      </c>
      <c r="AS5" s="16">
        <v>4</v>
      </c>
      <c r="AT5" s="16">
        <v>4</v>
      </c>
      <c r="AU5" s="16">
        <v>4</v>
      </c>
      <c r="AV5" s="16">
        <v>4</v>
      </c>
      <c r="AW5" s="16">
        <v>5</v>
      </c>
      <c r="AX5" s="16">
        <v>5</v>
      </c>
      <c r="AY5" s="16">
        <v>5</v>
      </c>
      <c r="AZ5" s="16">
        <v>4</v>
      </c>
      <c r="BA5" s="16">
        <v>5</v>
      </c>
      <c r="BB5" s="16">
        <v>5</v>
      </c>
      <c r="BC5" s="16">
        <v>5</v>
      </c>
      <c r="BD5" s="16">
        <v>5</v>
      </c>
      <c r="BE5" s="16">
        <v>4</v>
      </c>
      <c r="BF5" s="16">
        <v>5</v>
      </c>
      <c r="BG5" s="16">
        <v>3</v>
      </c>
      <c r="BH5" s="16">
        <v>4</v>
      </c>
      <c r="BI5" s="16">
        <v>4</v>
      </c>
      <c r="BJ5" s="16">
        <v>5</v>
      </c>
      <c r="BK5" s="16">
        <v>5</v>
      </c>
      <c r="BL5" s="16">
        <v>4</v>
      </c>
      <c r="BM5" s="16">
        <v>5</v>
      </c>
      <c r="BN5" s="16">
        <v>5</v>
      </c>
      <c r="BO5" s="16">
        <v>4</v>
      </c>
      <c r="BP5" s="16">
        <v>5</v>
      </c>
      <c r="BQ5" s="16">
        <v>5</v>
      </c>
      <c r="BR5" s="16">
        <v>5</v>
      </c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</row>
    <row r="6" spans="1:153" s="2" customFormat="1" ht="41.25" customHeight="1">
      <c r="A6" s="45"/>
      <c r="B6" s="20" t="s">
        <v>24</v>
      </c>
      <c r="C6" s="44">
        <v>4</v>
      </c>
      <c r="D6" s="25">
        <v>5</v>
      </c>
      <c r="E6" s="25">
        <v>5</v>
      </c>
      <c r="F6" s="25">
        <v>5</v>
      </c>
      <c r="G6" s="25">
        <v>5</v>
      </c>
      <c r="H6" s="16">
        <v>5</v>
      </c>
      <c r="I6" s="16">
        <v>5</v>
      </c>
      <c r="J6" s="16">
        <v>5</v>
      </c>
      <c r="K6" s="16">
        <v>3</v>
      </c>
      <c r="L6" s="16">
        <v>5</v>
      </c>
      <c r="M6" s="16">
        <v>4</v>
      </c>
      <c r="N6" s="16">
        <v>5</v>
      </c>
      <c r="O6" s="16">
        <v>5</v>
      </c>
      <c r="P6" s="16">
        <v>5</v>
      </c>
      <c r="Q6" s="16">
        <v>4</v>
      </c>
      <c r="R6" s="16">
        <v>5</v>
      </c>
      <c r="S6" s="16">
        <v>5</v>
      </c>
      <c r="T6" s="16">
        <v>4</v>
      </c>
      <c r="U6" s="16">
        <v>4</v>
      </c>
      <c r="V6" s="16">
        <v>4</v>
      </c>
      <c r="W6" s="16">
        <v>4</v>
      </c>
      <c r="X6" s="16">
        <v>4</v>
      </c>
      <c r="Y6" s="16">
        <v>5</v>
      </c>
      <c r="Z6" s="16">
        <v>4</v>
      </c>
      <c r="AA6" s="16">
        <v>4</v>
      </c>
      <c r="AB6" s="16">
        <v>5</v>
      </c>
      <c r="AC6" s="16">
        <v>4</v>
      </c>
      <c r="AD6" s="16">
        <v>4</v>
      </c>
      <c r="AE6" s="16">
        <v>5</v>
      </c>
      <c r="AF6" s="16">
        <v>3</v>
      </c>
      <c r="AG6" s="16">
        <v>5</v>
      </c>
      <c r="AH6" s="16">
        <v>5</v>
      </c>
      <c r="AI6" s="16">
        <v>4</v>
      </c>
      <c r="AJ6" s="16">
        <v>4</v>
      </c>
      <c r="AK6" s="16">
        <v>4</v>
      </c>
      <c r="AL6" s="16">
        <v>5</v>
      </c>
      <c r="AM6" s="16">
        <v>5</v>
      </c>
      <c r="AN6" s="16">
        <v>4</v>
      </c>
      <c r="AO6" s="16">
        <v>5</v>
      </c>
      <c r="AP6" s="16">
        <v>5</v>
      </c>
      <c r="AQ6" s="16">
        <v>5</v>
      </c>
      <c r="AR6" s="16">
        <v>5</v>
      </c>
      <c r="AS6" s="16">
        <v>4</v>
      </c>
      <c r="AT6" s="16">
        <v>5</v>
      </c>
      <c r="AU6" s="16">
        <v>5</v>
      </c>
      <c r="AV6" s="16">
        <v>4</v>
      </c>
      <c r="AW6" s="16">
        <v>5</v>
      </c>
      <c r="AX6" s="16">
        <v>5</v>
      </c>
      <c r="AY6" s="16">
        <v>5</v>
      </c>
      <c r="AZ6" s="16">
        <v>4</v>
      </c>
      <c r="BA6" s="16">
        <v>5</v>
      </c>
      <c r="BB6" s="16">
        <v>5</v>
      </c>
      <c r="BC6" s="16">
        <v>4</v>
      </c>
      <c r="BD6" s="16">
        <v>5</v>
      </c>
      <c r="BE6" s="16">
        <v>5</v>
      </c>
      <c r="BF6" s="16">
        <v>5</v>
      </c>
      <c r="BG6" s="16">
        <v>5</v>
      </c>
      <c r="BH6" s="16">
        <v>4</v>
      </c>
      <c r="BI6" s="16">
        <v>5</v>
      </c>
      <c r="BJ6" s="16">
        <v>5</v>
      </c>
      <c r="BK6" s="16">
        <v>5</v>
      </c>
      <c r="BL6" s="16">
        <v>4</v>
      </c>
      <c r="BM6" s="16">
        <v>5</v>
      </c>
      <c r="BN6" s="16">
        <v>4</v>
      </c>
      <c r="BO6" s="16">
        <v>4</v>
      </c>
      <c r="BP6" s="16">
        <v>3</v>
      </c>
      <c r="BQ6" s="16">
        <v>5</v>
      </c>
      <c r="BR6" s="16">
        <v>3</v>
      </c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</row>
    <row r="7" spans="1:153" s="2" customFormat="1" ht="41.25" customHeight="1">
      <c r="A7" s="45"/>
      <c r="B7" s="20" t="s">
        <v>25</v>
      </c>
      <c r="C7" s="44">
        <v>4</v>
      </c>
      <c r="D7" s="25">
        <v>5</v>
      </c>
      <c r="E7" s="25">
        <v>5</v>
      </c>
      <c r="F7" s="25">
        <v>5</v>
      </c>
      <c r="G7" s="25">
        <v>5</v>
      </c>
      <c r="H7" s="16">
        <v>4</v>
      </c>
      <c r="I7" s="16">
        <v>5</v>
      </c>
      <c r="J7" s="16">
        <v>5</v>
      </c>
      <c r="K7" s="16">
        <v>4</v>
      </c>
      <c r="L7" s="16">
        <v>5</v>
      </c>
      <c r="M7" s="16">
        <v>5</v>
      </c>
      <c r="N7" s="16">
        <v>5</v>
      </c>
      <c r="O7" s="16">
        <v>5</v>
      </c>
      <c r="P7" s="16">
        <v>5</v>
      </c>
      <c r="Q7" s="16">
        <v>4</v>
      </c>
      <c r="R7" s="16">
        <v>5</v>
      </c>
      <c r="S7" s="16">
        <v>5</v>
      </c>
      <c r="T7" s="16">
        <v>4</v>
      </c>
      <c r="U7" s="16">
        <v>4</v>
      </c>
      <c r="V7" s="16">
        <v>4</v>
      </c>
      <c r="W7" s="16">
        <v>4</v>
      </c>
      <c r="X7" s="16">
        <v>4</v>
      </c>
      <c r="Y7" s="16">
        <v>5</v>
      </c>
      <c r="Z7" s="16">
        <v>4</v>
      </c>
      <c r="AA7" s="16">
        <v>4</v>
      </c>
      <c r="AB7" s="16">
        <v>5</v>
      </c>
      <c r="AC7" s="16">
        <v>4</v>
      </c>
      <c r="AD7" s="16">
        <v>4</v>
      </c>
      <c r="AE7" s="16">
        <v>5</v>
      </c>
      <c r="AF7" s="16">
        <v>4</v>
      </c>
      <c r="AG7" s="16">
        <v>5</v>
      </c>
      <c r="AH7" s="16">
        <v>5</v>
      </c>
      <c r="AI7" s="16">
        <v>5</v>
      </c>
      <c r="AJ7" s="16">
        <v>4</v>
      </c>
      <c r="AK7" s="16">
        <v>4</v>
      </c>
      <c r="AL7" s="16">
        <v>4</v>
      </c>
      <c r="AM7" s="16">
        <v>5</v>
      </c>
      <c r="AN7" s="16">
        <v>4</v>
      </c>
      <c r="AO7" s="16">
        <v>5</v>
      </c>
      <c r="AP7" s="16">
        <v>5</v>
      </c>
      <c r="AQ7" s="16">
        <v>5</v>
      </c>
      <c r="AR7" s="16">
        <v>5</v>
      </c>
      <c r="AS7" s="16">
        <v>4</v>
      </c>
      <c r="AT7" s="16">
        <v>5</v>
      </c>
      <c r="AU7" s="16">
        <v>5</v>
      </c>
      <c r="AV7" s="16">
        <v>5</v>
      </c>
      <c r="AW7" s="16">
        <v>5</v>
      </c>
      <c r="AX7" s="16">
        <v>5</v>
      </c>
      <c r="AY7" s="16">
        <v>5</v>
      </c>
      <c r="AZ7" s="16">
        <v>4</v>
      </c>
      <c r="BA7" s="16">
        <v>5</v>
      </c>
      <c r="BB7" s="16">
        <v>5</v>
      </c>
      <c r="BC7" s="16">
        <v>5</v>
      </c>
      <c r="BD7" s="16">
        <v>5</v>
      </c>
      <c r="BE7" s="16">
        <v>5</v>
      </c>
      <c r="BF7" s="16">
        <v>5</v>
      </c>
      <c r="BG7" s="16">
        <v>4</v>
      </c>
      <c r="BH7" s="16">
        <v>4</v>
      </c>
      <c r="BI7" s="16">
        <v>5</v>
      </c>
      <c r="BJ7" s="16">
        <v>5</v>
      </c>
      <c r="BK7" s="16">
        <v>5</v>
      </c>
      <c r="BL7" s="16">
        <v>5</v>
      </c>
      <c r="BM7" s="16">
        <v>5</v>
      </c>
      <c r="BN7" s="16">
        <v>5</v>
      </c>
      <c r="BO7" s="16">
        <v>3</v>
      </c>
      <c r="BP7" s="16">
        <v>3</v>
      </c>
      <c r="BQ7" s="16">
        <v>5</v>
      </c>
      <c r="BR7" s="16">
        <v>3</v>
      </c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</row>
    <row r="8" spans="1:153" s="2" customFormat="1" ht="23.25" customHeight="1">
      <c r="A8" s="21"/>
      <c r="B8" s="22"/>
      <c r="C8" s="23"/>
      <c r="D8" s="23"/>
      <c r="E8" s="23"/>
      <c r="F8" s="23"/>
      <c r="G8" s="2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153" s="2" customFormat="1" ht="29.25" customHeight="1">
      <c r="A9" s="21"/>
      <c r="B9" s="22" t="s">
        <v>7</v>
      </c>
      <c r="C9" s="74" t="s">
        <v>4</v>
      </c>
      <c r="D9" s="75"/>
      <c r="E9" s="75"/>
      <c r="F9" s="75"/>
      <c r="G9" s="76"/>
      <c r="H9" s="8"/>
      <c r="I9" s="8"/>
      <c r="J9" s="8"/>
      <c r="K9" s="8"/>
      <c r="L9" s="8"/>
      <c r="M9" s="8"/>
      <c r="N9" s="8"/>
      <c r="O9" s="8"/>
      <c r="P9" s="8"/>
      <c r="Q9" s="82" t="s">
        <v>21</v>
      </c>
      <c r="R9" s="83" t="s">
        <v>20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153" s="2" customFormat="1" ht="33">
      <c r="A10" s="21"/>
      <c r="B10" s="22"/>
      <c r="C10" s="24">
        <v>1</v>
      </c>
      <c r="D10" s="24">
        <v>2</v>
      </c>
      <c r="E10" s="24">
        <v>3</v>
      </c>
      <c r="F10" s="24">
        <v>4</v>
      </c>
      <c r="G10" s="24">
        <v>5</v>
      </c>
      <c r="H10" s="8"/>
      <c r="I10" s="8"/>
      <c r="J10" s="77" t="s">
        <v>5</v>
      </c>
      <c r="K10" s="77"/>
      <c r="L10" s="8"/>
      <c r="M10" s="87" t="s">
        <v>19</v>
      </c>
      <c r="N10" s="87"/>
      <c r="O10" s="88" t="s">
        <v>18</v>
      </c>
      <c r="P10" s="89"/>
      <c r="Q10" s="82"/>
      <c r="R10" s="83"/>
      <c r="S10" s="10" t="s">
        <v>18</v>
      </c>
      <c r="T10" s="12"/>
      <c r="U10" s="15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153" s="2" customFormat="1" ht="48" customHeight="1">
      <c r="A11" s="45" t="s">
        <v>28</v>
      </c>
      <c r="B11" s="39" t="s">
        <v>22</v>
      </c>
      <c r="C11" s="25">
        <f>COUNTIF(C$4:EV$4,C$10)</f>
        <v>0</v>
      </c>
      <c r="D11" s="25">
        <f>COUNTIF(C$4:EV$4,D$10)</f>
        <v>0</v>
      </c>
      <c r="E11" s="25">
        <f>COUNTIF(C$4:EV$4,E$10)</f>
        <v>5</v>
      </c>
      <c r="F11" s="25">
        <f>COUNTIF(C$4:EV$4,F$10)</f>
        <v>28</v>
      </c>
      <c r="G11" s="25">
        <f>COUNTIF(C$4:EV$4,G$10)</f>
        <v>35</v>
      </c>
      <c r="H11" s="8"/>
      <c r="I11" s="8"/>
      <c r="J11" s="78">
        <f>C11+D11+E11+F11+G11</f>
        <v>68</v>
      </c>
      <c r="K11" s="78"/>
      <c r="L11" s="8"/>
      <c r="M11" s="73">
        <f>((C11*1)+(D11*2)+(E11*3)+(F11*4)+(G11*5))/68</f>
        <v>4.4411764705882355</v>
      </c>
      <c r="N11" s="73"/>
      <c r="O11" s="90">
        <f>(C4+D4+E4+F4+G4+H4+I4+J4+K4+L4+M4+N4+O4+P4+Q4+R4+S4+T4+U4+V4+W4+X4+Y4+Z4+AA4+AB4+AC4+AD4+AE4+AF4+AG4+AH4+AI4+AJ4+AK4+AL4+AM4+AN4+AO4+AP4+AQ4+AR4+AS4+AT4+AU4+AV4+AW4+AX4+AY4+AZ4+BA4+BB4+BC4+BD4+BE4+BF4+BG4+BH4+BI4+BJ4+BK4+BL4+BM4+BN4+BO4+BP4+BQ4+BR4)*100/340</f>
        <v>88.82352941176471</v>
      </c>
      <c r="P11" s="90"/>
      <c r="Q11" s="14">
        <f>C4+D4+E4+F4+G4+H4+I4+J4+K4+L4+M4+N4+O4+P4+Q4+R4+S4+T4+U4+V4+W4+X4+Y4+Z4+AA4+AB4+AC4+AD4+AE4+AF4+AG4+AH4+AI4+AJ4+AK4+AL4+AM4+AN4+AO4+AP4+AQ4+AR4+AS4+AT4+AU4+AV4+AW4+AX4+AY4+AZ4+BA4+BB4+BC4+BD4+BE4+BF4+BG4+BH4+BI4+BJ4+BK4+BL4+BM4+BN4+BO4+BP4+BQ4+BR4</f>
        <v>302</v>
      </c>
      <c r="R11" s="84">
        <f>(Q11+Q12+Q13+Q14)</f>
        <v>1226</v>
      </c>
      <c r="S11" s="79">
        <f>R11*100/1360</f>
        <v>90.147058823529406</v>
      </c>
      <c r="T11" s="13"/>
      <c r="U11" s="15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153" s="2" customFormat="1" ht="48" customHeight="1">
      <c r="A12" s="45"/>
      <c r="B12" s="39" t="s">
        <v>23</v>
      </c>
      <c r="C12" s="25">
        <f>COUNTIF(C$5:EV$5,C$10)</f>
        <v>0</v>
      </c>
      <c r="D12" s="25">
        <f>COUNTIF(C$5:EV$5,D$10)</f>
        <v>0</v>
      </c>
      <c r="E12" s="25">
        <f>COUNTIF(C$5:EV$5,E$10)</f>
        <v>6</v>
      </c>
      <c r="F12" s="25">
        <f>COUNTIF(C$5:EV$5,F$10)</f>
        <v>24</v>
      </c>
      <c r="G12" s="25">
        <f>COUNTIF(C$5:EV$5,G$10)</f>
        <v>38</v>
      </c>
      <c r="H12" s="8"/>
      <c r="I12" s="8"/>
      <c r="J12" s="78">
        <f>C12+D12+E12+F12+G12</f>
        <v>68</v>
      </c>
      <c r="K12" s="78"/>
      <c r="L12" s="8"/>
      <c r="M12" s="73">
        <f>((C12*1)+(D12*2)+(E12*3)+(F12*4)+(G12*5))/68</f>
        <v>4.4705882352941178</v>
      </c>
      <c r="N12" s="73"/>
      <c r="O12" s="90">
        <f>(C5+D5+E5+F5+G5+H5+I5+J5+K5+L5+M5+N5+O5+P5+Q5+R5+S5+T5+U5+V5+W5+X5+Y5+Z5+AA5+AB5+AC5+AD5+AE5+AF5+AG5+AH5+AI5+AJ5+AK5+AL5+AM5+AN5+AO5+AP5+AQ5+AR5+AS5+AT5+AU5+AV5+AW5+AX5+AY5+AZ5+BA5+BB5+BC5+BD5+BE5+BF5+BG5+BH5+BI5+BJ5+BK5+BL5+BM5+BN5+BO5+BP5+BQ5+BR5)*100/340</f>
        <v>89.411764705882348</v>
      </c>
      <c r="P12" s="90"/>
      <c r="Q12" s="14">
        <f>C5+D5+E5+F5+G5+H5+I5+J5+K5+L5+M5+N5+O5+P5+Q5+R5+S5+T5+U5+V5+W5+X5+Y5+Z5+AA5+AB5+AC5+AD5+AE5+AF5+AG5+AH5+AI5+AJ5+AK5+AL5+AM5+AN5+AO5+AP5+AQ5+AR5+AS5+AT5+AU5+AV5+AW5+AX5+AY5+AZ5+BA5+BB5+BC5+BD5+BE5+BF5+BG5+BH5+BI5+BJ5+BK5+BL5+BM5+BN5+BO5+BP5+BQ5+BR5</f>
        <v>304</v>
      </c>
      <c r="R12" s="85"/>
      <c r="S12" s="80"/>
      <c r="T12" s="13"/>
      <c r="U12" s="15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153" s="2" customFormat="1" ht="48" customHeight="1">
      <c r="A13" s="45"/>
      <c r="B13" s="39" t="s">
        <v>24</v>
      </c>
      <c r="C13" s="25">
        <f>COUNTIF(C$6:EV$6,C$10)</f>
        <v>0</v>
      </c>
      <c r="D13" s="25">
        <f>COUNTIF(C$6:EV$6,D$10)</f>
        <v>0</v>
      </c>
      <c r="E13" s="25">
        <f>COUNTIF(C$6:EV$6,E$10)</f>
        <v>4</v>
      </c>
      <c r="F13" s="25">
        <f>COUNTIF(C$6:EV$6,F$10)</f>
        <v>24</v>
      </c>
      <c r="G13" s="25">
        <f>COUNTIF(C$6:EV$6,G$10)</f>
        <v>40</v>
      </c>
      <c r="H13" s="8"/>
      <c r="I13" s="8"/>
      <c r="J13" s="78">
        <f>SUM(C13:G13)</f>
        <v>68</v>
      </c>
      <c r="K13" s="78"/>
      <c r="L13" s="8"/>
      <c r="M13" s="73">
        <f>((C13*1)+(D13*2)+(E13*3)+(F13*4)+(G13*5))/68</f>
        <v>4.5294117647058822</v>
      </c>
      <c r="N13" s="73"/>
      <c r="O13" s="90">
        <f>(C6+D6+E6+F6+G6+H6+I6+J6+K6+L6+M6+N6+O6+P6+Q6+R6+S6+T6+U6+V6+W6+X6+Y6+Z6+AA6+AB6+AC6+AD6+AE6+AF6+AG6+AH6+AI6+AJ6+AK6+AL6+AM6+AN6+AO6+AP6+AQ6+AR6+AS6+AT6+AU6+AV6+AW6+AX6+AY6+AZ6+BA6+BB6+BC6+BD6+BE6+BF6+BG6+BH6+BI6+BJ6+BK6+BL6+BM6+BN6+BO6+BP6+BQ6+BR6)*100/340</f>
        <v>90.588235294117652</v>
      </c>
      <c r="P13" s="90"/>
      <c r="Q13" s="14">
        <f>C6+D6+E6+F6+G6+H6+I6+J6+K6+L6+M6+N6+O6+P6+Q6+R6+S6+T6+U6+V6+W6+X6+Y6+Z6+AA6+AB6+AC6+AD6+AE6+AF6+AG6+AH6+AI6+AJ6+AK6+AL6+AM6+AN6+AO6+AP6+AQ6+AR6+AS6+AT6+AU6+AV6+AW6+AX6+AY6+AZ6+BA6+BB6+BC6+BD6+BE6+BF6+BG6+BH6+BI6+BJ6+BK6+BL6+BM6+BN6+BO6+BP6+BQ6+BR6</f>
        <v>308</v>
      </c>
      <c r="R13" s="85"/>
      <c r="S13" s="80"/>
      <c r="T13" s="13"/>
      <c r="U13" s="15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153" s="2" customFormat="1" ht="48" customHeight="1">
      <c r="A14" s="45"/>
      <c r="B14" s="39" t="s">
        <v>25</v>
      </c>
      <c r="C14" s="25">
        <f>COUNTIF(C$7:EV$7,C$10)</f>
        <v>0</v>
      </c>
      <c r="D14" s="25">
        <f>COUNTIF(C$7:EV$7,D$10)</f>
        <v>0</v>
      </c>
      <c r="E14" s="25">
        <f>COUNTIF(C$7:EV$7,E$10)</f>
        <v>3</v>
      </c>
      <c r="F14" s="25">
        <f>COUNTIF(C$7:EV$7,F$10)</f>
        <v>22</v>
      </c>
      <c r="G14" s="25">
        <f>COUNTIF(C$7:EV$7,G$10)</f>
        <v>43</v>
      </c>
      <c r="H14" s="8"/>
      <c r="I14" s="8"/>
      <c r="J14" s="78">
        <f>SUM(C14:G14)</f>
        <v>68</v>
      </c>
      <c r="K14" s="78"/>
      <c r="L14" s="8"/>
      <c r="M14" s="73">
        <f>((C14*1)+(D14*2)+(E14*3)+(F14*4)+(G14*5))/68</f>
        <v>4.5882352941176467</v>
      </c>
      <c r="N14" s="73"/>
      <c r="O14" s="90">
        <f>(C7+D7+E7+F7+G7+H7+I7+J7+K7+L7+M7+N7+O7+P7+Q7+R7+S7+T7+U7+V7+W7+X7+Y7+Z7+AA7+AB7+AC7+AD7+AE7+AF7+AG7+AH7+AI7+AJ7+AK7+AL7+AM7+AN7+AO7+AP7+AQ7+AR7+AS7+AT7+AU7+AV7+AW7+AX7+AY7+AZ7+BA7+BB7+BC7+BD7+BE7+BF7+BG7+BH7+BI7+BJ7+BK7+BL7+BM7+BN7+BO7+BP7+BQ7+BR7)*100/340</f>
        <v>91.764705882352942</v>
      </c>
      <c r="P14" s="90"/>
      <c r="Q14" s="14">
        <f>C7+D7+E7+F7+G7+H7+I7+J7+K7+L7+M7+N7+O7+P7+Q7+R7+S7+T7+U7+V7+W7+X7+Y7+Z7+AA7+AB7+AC7+AD7+AE7+AF7+AG7+AH7+AI7+AJ7+AK7+AL7+AM7+AN7+AO7+AP7+AQ7+AR7+AS7+AT7+AU7+AV7+AW7+AX7+AY7+AZ7+BA7+BB7+BC7+BD7+BE7+BF7+BG7+BH7+BI7+BJ7+BK7+BL7+BM7+BN7+BO7+BP7+BQ7+BR7</f>
        <v>312</v>
      </c>
      <c r="R14" s="86"/>
      <c r="S14" s="81"/>
      <c r="T14" s="13"/>
      <c r="U14" s="15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153" ht="23.25" customHeight="1">
      <c r="S15" s="11"/>
      <c r="T15" s="11"/>
    </row>
    <row r="16" spans="1:153" ht="23.25" customHeight="1"/>
    <row r="17" ht="24.75" customHeight="1"/>
  </sheetData>
  <mergeCells count="25">
    <mergeCell ref="M14:N14"/>
    <mergeCell ref="C9:G9"/>
    <mergeCell ref="J10:K10"/>
    <mergeCell ref="J11:K11"/>
    <mergeCell ref="J12:K12"/>
    <mergeCell ref="M10:N10"/>
    <mergeCell ref="J13:K13"/>
    <mergeCell ref="J14:K14"/>
    <mergeCell ref="M11:N11"/>
    <mergeCell ref="M12:N12"/>
    <mergeCell ref="A2:B2"/>
    <mergeCell ref="A3:B3"/>
    <mergeCell ref="A4:A7"/>
    <mergeCell ref="A1:V1"/>
    <mergeCell ref="M13:N13"/>
    <mergeCell ref="S11:S14"/>
    <mergeCell ref="Q9:Q10"/>
    <mergeCell ref="R9:R10"/>
    <mergeCell ref="R11:R14"/>
    <mergeCell ref="O10:P10"/>
    <mergeCell ref="O11:P11"/>
    <mergeCell ref="O12:P12"/>
    <mergeCell ref="O13:P13"/>
    <mergeCell ref="O14:P14"/>
    <mergeCell ref="A11:A14"/>
  </mergeCells>
  <phoneticPr fontId="9" type="noConversion"/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สภาพทั่วไป</vt:lpstr>
      <vt:lpstr>ความพึงพอใจ</vt:lpstr>
    </vt:vector>
  </TitlesOfParts>
  <Company>KKD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admin</cp:lastModifiedBy>
  <cp:lastPrinted>2020-08-27T03:11:10Z</cp:lastPrinted>
  <dcterms:created xsi:type="dcterms:W3CDTF">2018-01-31T09:58:53Z</dcterms:created>
  <dcterms:modified xsi:type="dcterms:W3CDTF">2021-05-13T08:16:31Z</dcterms:modified>
</cp:coreProperties>
</file>